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"/>
    </mc:Choice>
  </mc:AlternateContent>
  <xr:revisionPtr revIDLastSave="0" documentId="8_{AD8F5CBA-516C-4DB7-A847-EED58F79A2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 Proces" sheetId="1" r:id="rId1"/>
  </sheets>
  <definedNames>
    <definedName name="_xlnm._FilterDatabase" localSheetId="0" hidden="1">'Certificacion Giro A EPS Proces'!$A$11:$AJ$43</definedName>
    <definedName name="_xlnm.Print_Area" localSheetId="0">'Certificacion Giro A EPS Proces'!$A$1:$J$42</definedName>
    <definedName name="_xlnm.Print_Titles" localSheetId="0">'Certificacion Giro A EPS Proces'!$1:$6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L43" i="1" s="1"/>
  <c r="L41" i="1"/>
  <c r="N41" i="1"/>
  <c r="N17" i="1"/>
  <c r="N39" i="1"/>
  <c r="F43" i="1" l="1"/>
  <c r="C43" i="1"/>
  <c r="N43" i="1" l="1"/>
  <c r="H43" i="1" l="1"/>
  <c r="G43" i="1"/>
  <c r="K43" i="1"/>
  <c r="E43" i="1"/>
  <c r="J43" i="1"/>
  <c r="I43" i="1"/>
  <c r="D43" i="1"/>
</calcChain>
</file>

<file path=xl/sharedStrings.xml><?xml version="1.0" encoding="utf-8"?>
<sst xmlns="http://schemas.openxmlformats.org/spreadsheetml/2006/main" count="89" uniqueCount="86">
  <si>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</si>
  <si>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</si>
  <si>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</si>
  <si>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</si>
  <si>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</si>
  <si>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</si>
  <si>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</si>
  <si>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</si>
  <si>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</si>
  <si>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</si>
  <si>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</si>
  <si>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</si>
  <si>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</si>
  <si>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</si>
  <si>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</si>
  <si>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</si>
  <si>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</si>
  <si>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</si>
  <si>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</si>
  <si>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</si>
  <si>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</si>
  <si>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</si>
  <si>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</si>
  <si>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</si>
  <si>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</si>
  <si>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</si>
  <si>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</si>
  <si>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</si>
  <si>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</si>
  <si>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</si>
  <si>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</si>
  <si>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</si>
  <si>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</si>
  <si>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</si>
  <si>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</si>
  <si>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</si>
  <si>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</si>
  <si>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</si>
  <si>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</si>
  <si>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</si>
  <si>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</si>
  <si>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</si>
  <si>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</si>
  <si>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</si>
  <si>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</si>
  <si>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</si>
  <si>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</si>
  <si>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</si>
  <si>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</si>
  <si>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</si>
  <si>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</si>
  <si>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</si>
  <si>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</si>
  <si>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</si>
  <si>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</si>
  <si>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</si>
  <si>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</si>
  <si>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</si>
  <si>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</si>
  <si>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</si>
  <si>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</si>
  <si>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No se aplicó el valor del giro neto, en virtud de la Resolución 2023320030002332-6 del 12 de abril de 2023 de la SNS, en aras de salvaguardar los recursos del SGSSS.</t>
  </si>
  <si>
    <t>Fecha de giro: 10/07/2023</t>
  </si>
  <si>
    <t>LIQUIDACIÓN MENSUAL DE AFILIADOS - GIRO A ENTIDADES PROMOTORAS DE SALUD
JULIO 2023</t>
  </si>
  <si>
    <t>FAMILIAR DE COLOMBIA</t>
  </si>
  <si>
    <t>ASOCIACIÓN INDÍGENA DEL CAUCA</t>
  </si>
  <si>
    <t>ANASWAYUU</t>
  </si>
  <si>
    <t>PIJAOS</t>
  </si>
  <si>
    <t>ALIANSALUD</t>
  </si>
  <si>
    <t>SANITAS</t>
  </si>
  <si>
    <t>COMPENSAR</t>
  </si>
  <si>
    <t>SURAMERICANA</t>
  </si>
  <si>
    <t>COMFENALCO VALLE</t>
  </si>
  <si>
    <t>FAMISANAR</t>
  </si>
  <si>
    <t>SERVICIO OCCIDENTAL DE SALUD</t>
  </si>
  <si>
    <t>NUEVA EPS</t>
  </si>
  <si>
    <t>SALUD MIA</t>
  </si>
  <si>
    <t>SALUD BOLÍVAR</t>
  </si>
  <si>
    <t>Descuento de Hemofilia</t>
  </si>
  <si>
    <t>Giro Directo a IPS y/o proveedores - Complemento**</t>
  </si>
  <si>
    <t>Fecha de giro Complemento</t>
  </si>
  <si>
    <t xml:space="preserve">
18/07/2023
31/07/2023</t>
  </si>
  <si>
    <t>Del "Giro Neto a EPS" no se aplicó $178.526.006.069,54, en virtud de la Resolución 2023320030002757-6 del 9 de mayo 2023 de la SNS. El 18 de julio de 2023, se aplicó giro directo a IPS por $168.510.845.988, atendiendo comunicación de la SNS 20233200101150371  del 14 de julio de 2023, allegada a la ADRES en correo electrónico de la misma fecha.  El 18 de julio de 2023, se aplicó giro a EPS Emssanar, por $7.196.199.001, para efectuar pagos desde la tesorería de la EPS, atendiendo comunicación de la SNS 20233200101148401 del 13 de julio de 2023, allegada a la ADRES en correo electrónico del 14 de julio de 2023. El 31 de julio de 2023, se aplicó giro directo a IPS por $2.818.961.080,54, atendiendo comunicación de la SNS 20233200101228781 del 26 de julio, allegada a la ADRES en correo electrónico de la misma fecha.</t>
  </si>
  <si>
    <t>Del "Giro Neto a EPS" no se aplicó $21.649.179.908,34, en virtud de la Resolución 2023320030001459-6 del 8 de marzo 2023 de la SNS. El 21 de julio de 2023, se aplicó giro directo a IPS por $20.326.120.425,75, atendiendo comunicación de la SNS 20233200101159891  del 14 de julio de 2023, allegada a la ADRES en correo electrónico de la misma fecha. El 11 de agosto de 2023, se aplicó giro a EPS Dusakawi, por $1.323.059.482,59, para efectuar pagos desde la tesorería de la EPS, atendiendo comunicación de la SNS 20233200101291151 del 9 de agosto de 2023, allegada a la ADRES en correo electrónico de la misma fecha.</t>
  </si>
  <si>
    <t>11/07/2023
24/07/2023 
28/09/2023</t>
  </si>
  <si>
    <t>Del "Giro Neto a EPS" no se aplicó $162.894.623.349,32, en virtud de la Resolución 2023320030001433-6 del 6 de marzo 2023 de la SNS. El 11 de julio de 2023, se aplicó giro directo a IPS por $122.853.461.229, atendiendo comunicación de la SNS 20233200101112341  del del 7 de julio de 2023, allegada a la ADRES en correo electrónico de la misma fecha.  El 24 de julio de 2023, se aplicó giro directo a IPS por $35.397.475.876,33, atendiendo comunicación de la SNS 20233200101204421 del 19 de julio, allegada a la ADRES en correo electrónico del 21 de julio de 2023. El 28 de septiembre de 2023, se aplicó giro directo a IPS por $2.041.766.121,19 , atendiendo comunicación de la SNS 20233200101654011 del 26 de septiembre de 2023, allegada a la ADRES en correo electrónico del 27 de septiembre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</si>
</sst>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8" borderId="9" applyNumberFormat="0" applyFont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3" fillId="0" borderId="0" xfId="0" applyFont="1"/>
    <xf numFmtId="0" fontId="21" fillId="0" borderId="0" xfId="0" applyFont="1"/>
    <xf numFmtId="0" fontId="28" fillId="0" borderId="0" xfId="0" applyFont="1"/>
    <xf numFmtId="4" fontId="0" fillId="0" borderId="0" xfId="0" applyNumberFormat="1"/>
    <xf numFmtId="43" fontId="23" fillId="0" borderId="0" xfId="0" applyNumberFormat="1" applyFont="1"/>
    <xf numFmtId="0" fontId="26" fillId="0" borderId="0" xfId="0" applyFont="1"/>
    <xf numFmtId="165" fontId="23" fillId="0" borderId="0" xfId="0" applyNumberFormat="1" applyFont="1" applyAlignment="1">
      <alignment wrapText="1"/>
    </xf>
    <xf numFmtId="0" fontId="29" fillId="0" borderId="0" xfId="0" applyFont="1"/>
    <xf numFmtId="0" fontId="24" fillId="0" borderId="0" xfId="0" applyFont="1"/>
    <xf numFmtId="3" fontId="23" fillId="0" borderId="0" xfId="0" applyNumberFormat="1" applyFont="1"/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justify" vertical="top"/>
    </xf>
    <xf numFmtId="164" fontId="25" fillId="33" borderId="1" xfId="52" applyFont="1" applyFill="1" applyBorder="1" applyAlignment="1">
      <alignment horizontal="center" vertical="center" wrapText="1"/>
    </xf>
    <xf numFmtId="164" fontId="23" fillId="0" borderId="0" xfId="52" applyFont="1" applyFill="1" applyBorder="1" applyAlignment="1">
      <alignment vertical="center"/>
    </xf>
    <xf numFmtId="164" fontId="24" fillId="0" borderId="0" xfId="52" applyFont="1" applyFill="1" applyAlignment="1">
      <alignment vertical="center"/>
    </xf>
    <xf numFmtId="164" fontId="23" fillId="0" borderId="0" xfId="52" applyFont="1" applyFill="1" applyBorder="1" applyAlignment="1">
      <alignment vertical="center" wrapText="1"/>
    </xf>
    <xf numFmtId="10" fontId="23" fillId="0" borderId="0" xfId="55" applyNumberFormat="1" applyFont="1" applyFill="1" applyBorder="1" applyAlignment="1">
      <alignment vertical="center"/>
    </xf>
    <xf numFmtId="0" fontId="23" fillId="0" borderId="0" xfId="0" applyFont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4" fontId="27" fillId="0" borderId="0" xfId="0" applyNumberFormat="1" applyFont="1" applyAlignment="1">
      <alignment vertical="center"/>
    </xf>
    <xf numFmtId="4" fontId="30" fillId="0" borderId="0" xfId="0" applyNumberFormat="1" applyFont="1"/>
    <xf numFmtId="0" fontId="23" fillId="0" borderId="1" xfId="0" applyFont="1" applyBorder="1"/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/>
    </xf>
    <xf numFmtId="164" fontId="23" fillId="0" borderId="1" xfId="52" applyFont="1" applyFill="1" applyBorder="1" applyAlignment="1">
      <alignment vertical="center"/>
    </xf>
    <xf numFmtId="164" fontId="31" fillId="0" borderId="1" xfId="52" applyFont="1" applyBorder="1" applyAlignment="1">
      <alignment vertical="center"/>
    </xf>
    <xf numFmtId="164" fontId="27" fillId="0" borderId="1" xfId="52" applyFont="1" applyFill="1" applyBorder="1" applyAlignment="1">
      <alignment horizontal="right" vertical="center"/>
    </xf>
    <xf numFmtId="164" fontId="23" fillId="0" borderId="1" xfId="52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64" fontId="24" fillId="0" borderId="0" xfId="52" applyFont="1" applyFill="1" applyBorder="1" applyAlignment="1">
      <alignment vertical="center"/>
    </xf>
    <xf numFmtId="43" fontId="25" fillId="0" borderId="0" xfId="56" applyFont="1" applyFill="1" applyBorder="1" applyAlignment="1">
      <alignment horizontal="center" vertical="center" wrapText="1"/>
    </xf>
    <xf numFmtId="164" fontId="31" fillId="0" borderId="1" xfId="52" applyFont="1" applyFill="1" applyBorder="1" applyAlignment="1">
      <alignment vertical="center"/>
    </xf>
    <xf numFmtId="0" fontId="32" fillId="0" borderId="0" xfId="0" applyFont="1"/>
    <xf numFmtId="43" fontId="32" fillId="0" borderId="0" xfId="0" applyNumberFormat="1" applyFont="1"/>
    <xf numFmtId="164" fontId="31" fillId="0" borderId="1" xfId="52" applyFont="1" applyFill="1" applyBorder="1" applyAlignment="1">
      <alignment horizontal="center" vertical="center" wrapText="1"/>
    </xf>
    <xf numFmtId="164" fontId="31" fillId="0" borderId="1" xfId="52" applyFont="1" applyBorder="1" applyAlignment="1">
      <alignment horizontal="center" vertical="center"/>
    </xf>
    <xf numFmtId="164" fontId="27" fillId="0" borderId="1" xfId="52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 readingOrder="1"/>
    </xf>
    <xf numFmtId="164" fontId="25" fillId="33" borderId="1" xfId="52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</cellXfs>
  <cellStyles count="93">
    <cellStyle name="20% - Énfasis1" xfId="16" builtinId="30" customBuiltin="1"/>
    <cellStyle name="20% - Énfasis1 2" xfId="57" xr:uid="{00000000-0005-0000-0000-000001000000}"/>
    <cellStyle name="20% - Énfasis1 3" xfId="75" xr:uid="{00000000-0005-0000-0000-000002000000}"/>
    <cellStyle name="20% - Énfasis2" xfId="19" builtinId="34" customBuiltin="1"/>
    <cellStyle name="20% - Énfasis2 2" xfId="59" xr:uid="{00000000-0005-0000-0000-000004000000}"/>
    <cellStyle name="20% - Énfasis2 3" xfId="77" xr:uid="{00000000-0005-0000-0000-000005000000}"/>
    <cellStyle name="20% - Énfasis3" xfId="22" builtinId="38" customBuiltin="1"/>
    <cellStyle name="20% - Énfasis3 2" xfId="61" xr:uid="{00000000-0005-0000-0000-000007000000}"/>
    <cellStyle name="20% - Énfasis3 3" xfId="79" xr:uid="{00000000-0005-0000-0000-000008000000}"/>
    <cellStyle name="20% - Énfasis4" xfId="25" builtinId="42" customBuiltin="1"/>
    <cellStyle name="20% - Énfasis4 2" xfId="63" xr:uid="{00000000-0005-0000-0000-00000A000000}"/>
    <cellStyle name="20% - Énfasis4 3" xfId="81" xr:uid="{00000000-0005-0000-0000-00000B000000}"/>
    <cellStyle name="20% - Énfasis5" xfId="28" builtinId="46" customBuiltin="1"/>
    <cellStyle name="20% - Énfasis5 2" xfId="65" xr:uid="{00000000-0005-0000-0000-00000D000000}"/>
    <cellStyle name="20% - Énfasis5 3" xfId="83" xr:uid="{00000000-0005-0000-0000-00000E000000}"/>
    <cellStyle name="20% - Énfasis6" xfId="31" builtinId="50" customBuiltin="1"/>
    <cellStyle name="20% - Énfasis6 2" xfId="67" xr:uid="{00000000-0005-0000-0000-000010000000}"/>
    <cellStyle name="20% - Énfasis6 3" xfId="85" xr:uid="{00000000-0005-0000-0000-000011000000}"/>
    <cellStyle name="40% - Énfasis1" xfId="17" builtinId="31" customBuiltin="1"/>
    <cellStyle name="40% - Énfasis1 2" xfId="58" xr:uid="{00000000-0005-0000-0000-000013000000}"/>
    <cellStyle name="40% - Énfasis1 3" xfId="76" xr:uid="{00000000-0005-0000-0000-000014000000}"/>
    <cellStyle name="40% - Énfasis2" xfId="20" builtinId="35" customBuiltin="1"/>
    <cellStyle name="40% - Énfasis2 2" xfId="60" xr:uid="{00000000-0005-0000-0000-000016000000}"/>
    <cellStyle name="40% - Énfasis2 3" xfId="78" xr:uid="{00000000-0005-0000-0000-000017000000}"/>
    <cellStyle name="40% - Énfasis3" xfId="23" builtinId="39" customBuiltin="1"/>
    <cellStyle name="40% - Énfasis3 2" xfId="62" xr:uid="{00000000-0005-0000-0000-000019000000}"/>
    <cellStyle name="40% - Énfasis3 3" xfId="80" xr:uid="{00000000-0005-0000-0000-00001A000000}"/>
    <cellStyle name="40% - Énfasis4" xfId="26" builtinId="43" customBuiltin="1"/>
    <cellStyle name="40% - Énfasis4 2" xfId="64" xr:uid="{00000000-0005-0000-0000-00001C000000}"/>
    <cellStyle name="40% - Énfasis4 3" xfId="82" xr:uid="{00000000-0005-0000-0000-00001D000000}"/>
    <cellStyle name="40% - Énfasis5" xfId="29" builtinId="47" customBuiltin="1"/>
    <cellStyle name="40% - Énfasis5 2" xfId="66" xr:uid="{00000000-0005-0000-0000-00001F000000}"/>
    <cellStyle name="40% - Énfasis5 3" xfId="84" xr:uid="{00000000-0005-0000-0000-000020000000}"/>
    <cellStyle name="40% - Énfasis6" xfId="32" builtinId="51" customBuiltin="1"/>
    <cellStyle name="40% - Énfasis6 2" xfId="68" xr:uid="{00000000-0005-0000-0000-000022000000}"/>
    <cellStyle name="40% - Énfasis6 3" xfId="86" xr:uid="{00000000-0005-0000-0000-000023000000}"/>
    <cellStyle name="60% - Énfasis1 2" xfId="41" xr:uid="{00000000-0005-0000-0000-000024000000}"/>
    <cellStyle name="60% - Énfasis2 2" xfId="42" xr:uid="{00000000-0005-0000-0000-000025000000}"/>
    <cellStyle name="60% - Énfasis3 2" xfId="43" xr:uid="{00000000-0005-0000-0000-000026000000}"/>
    <cellStyle name="60% - Énfasis4 2" xfId="44" xr:uid="{00000000-0005-0000-0000-000027000000}"/>
    <cellStyle name="60% - Énfasis5 2" xfId="45" xr:uid="{00000000-0005-0000-0000-000028000000}"/>
    <cellStyle name="60% - Énfasis6 2" xfId="46" xr:uid="{00000000-0005-0000-0000-000029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39000000}"/>
    <cellStyle name="Millares 2 2" xfId="50" xr:uid="{00000000-0005-0000-0000-00003A000000}"/>
    <cellStyle name="Millares 2 2 2" xfId="73" xr:uid="{00000000-0005-0000-0000-00003B000000}"/>
    <cellStyle name="Millares 2 2 3" xfId="91" xr:uid="{00000000-0005-0000-0000-00003C000000}"/>
    <cellStyle name="Millares 2 3" xfId="49" xr:uid="{00000000-0005-0000-0000-00003D000000}"/>
    <cellStyle name="Millares 2 4" xfId="54" xr:uid="{00000000-0005-0000-0000-00003E000000}"/>
    <cellStyle name="Millares 2 5" xfId="72" xr:uid="{00000000-0005-0000-0000-00003F000000}"/>
    <cellStyle name="Millares 2 6" xfId="90" xr:uid="{00000000-0005-0000-0000-000040000000}"/>
    <cellStyle name="Millares 3" xfId="37" xr:uid="{00000000-0005-0000-0000-000041000000}"/>
    <cellStyle name="Millares 3 2" xfId="70" xr:uid="{00000000-0005-0000-0000-000042000000}"/>
    <cellStyle name="Millares 3 3" xfId="88" xr:uid="{00000000-0005-0000-0000-000043000000}"/>
    <cellStyle name="Millares 4" xfId="35" xr:uid="{00000000-0005-0000-0000-000044000000}"/>
    <cellStyle name="Millares 5" xfId="34" xr:uid="{00000000-0005-0000-0000-000045000000}"/>
    <cellStyle name="Millares 6" xfId="33" xr:uid="{00000000-0005-0000-0000-000046000000}"/>
    <cellStyle name="Millares 7" xfId="51" xr:uid="{00000000-0005-0000-0000-000047000000}"/>
    <cellStyle name="Millares 8" xfId="53" xr:uid="{00000000-0005-0000-0000-000048000000}"/>
    <cellStyle name="Millares 9" xfId="56" xr:uid="{00000000-0005-0000-0000-000049000000}"/>
    <cellStyle name="Millares 9 2" xfId="74" xr:uid="{00000000-0005-0000-0000-00004A000000}"/>
    <cellStyle name="Millares 9 3" xfId="92" xr:uid="{00000000-0005-0000-0000-00004B000000}"/>
    <cellStyle name="Neutral 2" xfId="39" xr:uid="{00000000-0005-0000-0000-00004C000000}"/>
    <cellStyle name="Normal" xfId="0" builtinId="0"/>
    <cellStyle name="Normal 2" xfId="48" xr:uid="{00000000-0005-0000-0000-00004E000000}"/>
    <cellStyle name="Normal 3" xfId="36" xr:uid="{00000000-0005-0000-0000-00004F000000}"/>
    <cellStyle name="Normal 3 2" xfId="69" xr:uid="{00000000-0005-0000-0000-000050000000}"/>
    <cellStyle name="Normal 3 3" xfId="87" xr:uid="{00000000-0005-0000-0000-000051000000}"/>
    <cellStyle name="Notas 2" xfId="40" xr:uid="{00000000-0005-0000-0000-000052000000}"/>
    <cellStyle name="Notas 2 2" xfId="71" xr:uid="{00000000-0005-0000-0000-000053000000}"/>
    <cellStyle name="Notas 2 3" xfId="89" xr:uid="{00000000-0005-0000-0000-000054000000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5B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3E7328-EE5C-4C6D-845C-7C12678B6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14</xdr:col>
      <xdr:colOff>2088874</xdr:colOff>
      <xdr:row>1</xdr:row>
      <xdr:rowOff>34373</xdr:rowOff>
    </xdr:from>
    <xdr:to>
      <xdr:col>14</xdr:col>
      <xdr:colOff>4194957</xdr:colOff>
      <xdr:row>6</xdr:row>
      <xdr:rowOff>42656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986093-A716-41F0-859C-6406059FF2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6804999" y="177248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50"/>
  <sheetViews>
    <sheetView showGridLines="0" tabSelected="1" zoomScaleNormal="100" workbookViewId="0">
      <selection activeCell="A10" sqref="A10:A11"/>
    </sheetView>
  </sheetViews>
  <sheetFormatPr baseColWidth="10" defaultColWidth="11.42578125" defaultRowHeight="11.25" x14ac:dyDescent="0.2"/>
  <cols>
    <col min="1" max="1" width="10.85546875" style="1" customWidth="1"/>
    <col min="2" max="2" width="27" style="1" bestFit="1" customWidth="1"/>
    <col min="3" max="3" width="18.5703125" style="14" bestFit="1" customWidth="1"/>
    <col min="4" max="4" width="17.28515625" style="14" bestFit="1" customWidth="1"/>
    <col min="5" max="5" width="21.7109375" style="14" bestFit="1" customWidth="1"/>
    <col min="6" max="6" width="20.7109375" style="14" customWidth="1"/>
    <col min="7" max="7" width="16.5703125" style="14" customWidth="1"/>
    <col min="8" max="8" width="17.42578125" style="14" bestFit="1" customWidth="1"/>
    <col min="9" max="9" width="15.7109375" style="14" customWidth="1"/>
    <col min="10" max="10" width="17.42578125" style="14" bestFit="1" customWidth="1"/>
    <col min="11" max="11" width="19.5703125" style="14" bestFit="1" customWidth="1"/>
    <col min="12" max="13" width="19.5703125" style="14" customWidth="1"/>
    <col min="14" max="14" width="19.5703125" style="14" bestFit="1" customWidth="1"/>
    <col min="15" max="15" width="63.28515625" style="1" customWidth="1"/>
    <col min="16" max="16" width="15.42578125" style="1" bestFit="1" customWidth="1"/>
    <col min="17" max="17" width="15.28515625" style="1" bestFit="1" customWidth="1"/>
    <col min="18" max="16384" width="11.42578125" style="1"/>
  </cols>
  <sheetData>
    <row r="2" spans="1:35" ht="15" x14ac:dyDescent="0.25">
      <c r="O2"/>
    </row>
    <row r="3" spans="1:35" x14ac:dyDescent="0.2">
      <c r="O3" s="12"/>
    </row>
    <row r="4" spans="1:35" x14ac:dyDescent="0.2">
      <c r="N4" s="1"/>
      <c r="O4" s="18"/>
    </row>
    <row r="5" spans="1:35" x14ac:dyDescent="0.2">
      <c r="N5" s="1"/>
      <c r="O5" s="18"/>
    </row>
    <row r="6" spans="1:35" ht="26.25" customHeight="1" x14ac:dyDescent="0.2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35" x14ac:dyDescent="0.2">
      <c r="N7" s="1"/>
      <c r="O7" s="18"/>
    </row>
    <row r="8" spans="1:35" s="2" customFormat="1" ht="12.75" x14ac:dyDescent="0.2">
      <c r="A8" s="8" t="s">
        <v>62</v>
      </c>
      <c r="B8" s="9"/>
      <c r="C8" s="15"/>
      <c r="D8" s="30"/>
      <c r="E8" s="30"/>
      <c r="F8" s="31"/>
      <c r="G8" s="31"/>
      <c r="H8" s="31"/>
      <c r="I8" s="31"/>
      <c r="J8" s="31"/>
      <c r="K8" s="31"/>
      <c r="L8" s="31"/>
      <c r="M8" s="31"/>
      <c r="N8" s="1"/>
      <c r="O8" s="18"/>
    </row>
    <row r="9" spans="1:35" x14ac:dyDescent="0.2">
      <c r="G9" s="16"/>
      <c r="H9" s="16"/>
      <c r="I9" s="16"/>
      <c r="J9" s="16"/>
      <c r="K9" s="16"/>
      <c r="L9" s="16"/>
      <c r="M9" s="16"/>
      <c r="N9" s="16"/>
      <c r="O9" s="12"/>
    </row>
    <row r="10" spans="1:35" ht="21" customHeight="1" x14ac:dyDescent="0.2">
      <c r="A10" s="42" t="s">
        <v>0</v>
      </c>
      <c r="B10" s="39" t="s">
        <v>1</v>
      </c>
      <c r="C10" s="41" t="s">
        <v>2</v>
      </c>
      <c r="D10" s="41"/>
      <c r="E10" s="41"/>
      <c r="F10" s="41" t="s">
        <v>3</v>
      </c>
      <c r="G10" s="41"/>
      <c r="H10" s="41"/>
      <c r="I10" s="41"/>
      <c r="J10" s="41"/>
      <c r="K10" s="41"/>
      <c r="L10" s="41"/>
      <c r="M10" s="41"/>
      <c r="N10" s="41"/>
      <c r="O10" s="39" t="s">
        <v>4</v>
      </c>
    </row>
    <row r="11" spans="1:35" ht="36.75" customHeight="1" x14ac:dyDescent="0.2">
      <c r="A11" s="43"/>
      <c r="B11" s="39"/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9</v>
      </c>
      <c r="H11" s="13" t="s">
        <v>78</v>
      </c>
      <c r="I11" s="13" t="s">
        <v>10</v>
      </c>
      <c r="J11" s="13" t="s">
        <v>11</v>
      </c>
      <c r="K11" s="13" t="s">
        <v>12</v>
      </c>
      <c r="L11" s="13" t="s">
        <v>79</v>
      </c>
      <c r="M11" s="13" t="s">
        <v>80</v>
      </c>
      <c r="N11" s="13" t="s">
        <v>13</v>
      </c>
      <c r="O11" s="39"/>
    </row>
    <row r="12" spans="1:35" ht="12.75" x14ac:dyDescent="0.2">
      <c r="A12" s="29" t="s">
        <v>14</v>
      </c>
      <c r="B12" s="29" t="s">
        <v>64</v>
      </c>
      <c r="C12" s="25">
        <v>25154736844.929966</v>
      </c>
      <c r="D12" s="25">
        <v>554589470.2700007</v>
      </c>
      <c r="E12" s="25">
        <v>24600147374.659996</v>
      </c>
      <c r="F12" s="25">
        <v>24596982548.060001</v>
      </c>
      <c r="G12" s="25">
        <v>1006189473.8</v>
      </c>
      <c r="H12" s="25">
        <v>49525767.969999999</v>
      </c>
      <c r="I12" s="26">
        <v>0</v>
      </c>
      <c r="J12" s="26">
        <v>0</v>
      </c>
      <c r="K12" s="26">
        <v>14388463060</v>
      </c>
      <c r="L12" s="26"/>
      <c r="M12" s="26"/>
      <c r="N12" s="26">
        <v>9152804246.2900009</v>
      </c>
      <c r="O12" s="19"/>
      <c r="AD12" s="5"/>
      <c r="AE12" s="5"/>
      <c r="AF12" s="5"/>
      <c r="AG12" s="5"/>
      <c r="AH12" s="5"/>
      <c r="AI12" s="5"/>
    </row>
    <row r="13" spans="1:35" ht="11.25" customHeight="1" x14ac:dyDescent="0.2">
      <c r="A13" s="29" t="s">
        <v>15</v>
      </c>
      <c r="B13" s="29" t="s">
        <v>16</v>
      </c>
      <c r="C13" s="25">
        <v>25712941783.430012</v>
      </c>
      <c r="D13" s="25">
        <v>880254718.97000027</v>
      </c>
      <c r="E13" s="25">
        <v>24832687064.460014</v>
      </c>
      <c r="F13" s="25">
        <v>24589883795.32</v>
      </c>
      <c r="G13" s="25">
        <v>0</v>
      </c>
      <c r="H13" s="25">
        <v>77106536.459999993</v>
      </c>
      <c r="I13" s="26">
        <v>0</v>
      </c>
      <c r="J13" s="26">
        <v>0</v>
      </c>
      <c r="K13" s="26">
        <v>19971414820</v>
      </c>
      <c r="L13" s="26"/>
      <c r="M13" s="26"/>
      <c r="N13" s="26">
        <v>4541362438.8599997</v>
      </c>
      <c r="O13" s="23"/>
      <c r="AD13" s="5"/>
      <c r="AE13" s="5"/>
      <c r="AF13" s="5"/>
      <c r="AG13" s="5"/>
      <c r="AH13" s="5"/>
      <c r="AI13" s="5"/>
    </row>
    <row r="14" spans="1:35" ht="12.75" x14ac:dyDescent="0.2">
      <c r="A14" s="29" t="s">
        <v>17</v>
      </c>
      <c r="B14" s="29" t="s">
        <v>58</v>
      </c>
      <c r="C14" s="25">
        <v>156707308702.38049</v>
      </c>
      <c r="D14" s="25">
        <v>6243370914.1099882</v>
      </c>
      <c r="E14" s="25">
        <v>150463937788.26959</v>
      </c>
      <c r="F14" s="25">
        <v>150362284508.94</v>
      </c>
      <c r="G14" s="25">
        <v>253352180.97999999</v>
      </c>
      <c r="H14" s="25">
        <v>481854051.61000001</v>
      </c>
      <c r="I14" s="26">
        <v>0</v>
      </c>
      <c r="J14" s="26">
        <v>0</v>
      </c>
      <c r="K14" s="26">
        <v>116038342356</v>
      </c>
      <c r="L14" s="26"/>
      <c r="M14" s="26"/>
      <c r="N14" s="26">
        <v>33588735920.349998</v>
      </c>
      <c r="O14" s="19"/>
      <c r="AD14" s="5"/>
      <c r="AE14" s="5"/>
      <c r="AF14" s="5"/>
      <c r="AG14" s="5"/>
      <c r="AH14" s="5"/>
      <c r="AI14" s="5"/>
    </row>
    <row r="15" spans="1:35" ht="11.25" customHeight="1" x14ac:dyDescent="0.2">
      <c r="A15" s="29" t="s">
        <v>18</v>
      </c>
      <c r="B15" s="29" t="s">
        <v>19</v>
      </c>
      <c r="C15" s="25">
        <v>15874250070.249985</v>
      </c>
      <c r="D15" s="25">
        <v>471778810.78999984</v>
      </c>
      <c r="E15" s="25">
        <v>15402471259.45998</v>
      </c>
      <c r="F15" s="25">
        <v>15289780967.370001</v>
      </c>
      <c r="G15" s="25">
        <v>710978002.80999994</v>
      </c>
      <c r="H15" s="26">
        <v>73482402.909999996</v>
      </c>
      <c r="I15" s="26">
        <v>0</v>
      </c>
      <c r="J15" s="26">
        <v>0</v>
      </c>
      <c r="K15" s="26">
        <v>12161546625</v>
      </c>
      <c r="L15" s="26"/>
      <c r="M15" s="26"/>
      <c r="N15" s="26">
        <v>2343773936.6500001</v>
      </c>
      <c r="O15" s="24"/>
      <c r="AD15" s="5"/>
      <c r="AE15" s="5"/>
      <c r="AF15" s="5"/>
      <c r="AG15" s="5"/>
      <c r="AH15" s="5"/>
      <c r="AI15" s="5"/>
    </row>
    <row r="16" spans="1:35" ht="11.25" customHeight="1" x14ac:dyDescent="0.2">
      <c r="A16" s="29" t="s">
        <v>20</v>
      </c>
      <c r="B16" s="29" t="s">
        <v>21</v>
      </c>
      <c r="C16" s="25">
        <v>18288314905.549992</v>
      </c>
      <c r="D16" s="25">
        <v>599700922.74000061</v>
      </c>
      <c r="E16" s="25">
        <v>17688613982.810009</v>
      </c>
      <c r="F16" s="25">
        <v>17688613982.810001</v>
      </c>
      <c r="G16" s="25">
        <v>0</v>
      </c>
      <c r="H16" s="26">
        <v>72697139</v>
      </c>
      <c r="I16" s="26">
        <v>0</v>
      </c>
      <c r="J16" s="26">
        <v>0</v>
      </c>
      <c r="K16" s="26">
        <v>15807445799</v>
      </c>
      <c r="L16" s="26"/>
      <c r="M16" s="26"/>
      <c r="N16" s="26">
        <v>1808471044.8099999</v>
      </c>
      <c r="O16" s="22"/>
      <c r="AD16" s="5"/>
      <c r="AE16" s="5"/>
      <c r="AF16" s="5"/>
      <c r="AG16" s="5"/>
      <c r="AH16" s="5"/>
      <c r="AI16" s="5"/>
    </row>
    <row r="17" spans="1:35" ht="90" x14ac:dyDescent="0.25">
      <c r="A17" s="29" t="s">
        <v>22</v>
      </c>
      <c r="B17" s="29" t="s">
        <v>23</v>
      </c>
      <c r="C17" s="25">
        <v>25809813257.609966</v>
      </c>
      <c r="D17" s="25">
        <v>717927176.65000081</v>
      </c>
      <c r="E17" s="25">
        <v>25091886080.959965</v>
      </c>
      <c r="F17" s="25">
        <v>25081662361.580002</v>
      </c>
      <c r="G17" s="25">
        <v>745283014.26999998</v>
      </c>
      <c r="H17" s="26">
        <v>102399085.36</v>
      </c>
      <c r="I17" s="26">
        <v>520015293</v>
      </c>
      <c r="J17" s="26">
        <v>0</v>
      </c>
      <c r="K17" s="26">
        <v>0</v>
      </c>
      <c r="L17" s="26">
        <v>20326120425.75</v>
      </c>
      <c r="M17" s="26"/>
      <c r="N17" s="26">
        <f>23713964968.95-L17</f>
        <v>3387844543.2000008</v>
      </c>
      <c r="O17" s="19" t="s">
        <v>83</v>
      </c>
      <c r="Q17" s="4"/>
      <c r="AD17" s="5"/>
      <c r="AE17" s="5"/>
      <c r="AF17" s="5"/>
      <c r="AG17" s="5"/>
      <c r="AH17" s="5"/>
      <c r="AI17" s="5"/>
    </row>
    <row r="18" spans="1:35" ht="12.75" x14ac:dyDescent="0.2">
      <c r="A18" s="29" t="s">
        <v>24</v>
      </c>
      <c r="B18" s="29" t="s">
        <v>65</v>
      </c>
      <c r="C18" s="25">
        <v>61205230679.529877</v>
      </c>
      <c r="D18" s="25">
        <v>1593549077.670002</v>
      </c>
      <c r="E18" s="25">
        <v>59611681601.860016</v>
      </c>
      <c r="F18" s="25">
        <v>59611681196.150002</v>
      </c>
      <c r="G18" s="25">
        <v>153974800.80000001</v>
      </c>
      <c r="H18" s="26">
        <v>226142575.52000001</v>
      </c>
      <c r="I18" s="26">
        <v>0</v>
      </c>
      <c r="J18" s="26">
        <v>0</v>
      </c>
      <c r="K18" s="26">
        <v>32799813331</v>
      </c>
      <c r="L18" s="26"/>
      <c r="M18" s="26"/>
      <c r="N18" s="26">
        <v>26431750488.830002</v>
      </c>
      <c r="O18" s="19"/>
      <c r="P18" s="6"/>
      <c r="AD18" s="5"/>
      <c r="AE18" s="5"/>
      <c r="AF18" s="5"/>
      <c r="AG18" s="5"/>
      <c r="AH18" s="5"/>
      <c r="AI18" s="5"/>
    </row>
    <row r="19" spans="1:35" ht="11.25" customHeight="1" x14ac:dyDescent="0.2">
      <c r="A19" s="29" t="s">
        <v>25</v>
      </c>
      <c r="B19" s="29" t="s">
        <v>66</v>
      </c>
      <c r="C19" s="25">
        <v>29622187619.270012</v>
      </c>
      <c r="D19" s="25">
        <v>1664856543.9000013</v>
      </c>
      <c r="E19" s="25">
        <v>27957331075.369995</v>
      </c>
      <c r="F19" s="25">
        <v>27939179938.16</v>
      </c>
      <c r="G19" s="25">
        <v>0</v>
      </c>
      <c r="H19" s="26">
        <v>89329120.939999998</v>
      </c>
      <c r="I19" s="26">
        <v>0</v>
      </c>
      <c r="J19" s="26">
        <v>0</v>
      </c>
      <c r="K19" s="26">
        <v>4955185489</v>
      </c>
      <c r="L19" s="26"/>
      <c r="M19" s="26"/>
      <c r="N19" s="26">
        <v>22894665328.220001</v>
      </c>
      <c r="O19" s="24"/>
      <c r="AD19" s="5"/>
      <c r="AE19" s="5"/>
      <c r="AF19" s="5"/>
      <c r="AG19" s="5"/>
      <c r="AH19" s="5"/>
      <c r="AI19" s="5"/>
    </row>
    <row r="20" spans="1:35" ht="12.75" x14ac:dyDescent="0.2">
      <c r="A20" s="29" t="s">
        <v>26</v>
      </c>
      <c r="B20" s="29" t="s">
        <v>27</v>
      </c>
      <c r="C20" s="25">
        <v>41628661612.21994</v>
      </c>
      <c r="D20" s="25">
        <v>1133171380.79</v>
      </c>
      <c r="E20" s="25">
        <v>40495490231.429893</v>
      </c>
      <c r="F20" s="25">
        <v>40494883306.57</v>
      </c>
      <c r="G20" s="25">
        <v>112711398.22</v>
      </c>
      <c r="H20" s="26">
        <v>139460939.74000001</v>
      </c>
      <c r="I20" s="26">
        <v>0</v>
      </c>
      <c r="J20" s="26">
        <v>0</v>
      </c>
      <c r="K20" s="26">
        <v>30518853551</v>
      </c>
      <c r="L20" s="26"/>
      <c r="M20" s="26"/>
      <c r="N20" s="26">
        <v>9723857417.6100006</v>
      </c>
      <c r="O20" s="23"/>
      <c r="AD20" s="5"/>
      <c r="AE20" s="5"/>
      <c r="AF20" s="5"/>
      <c r="AG20" s="5"/>
      <c r="AH20" s="5"/>
      <c r="AI20" s="5"/>
    </row>
    <row r="21" spans="1:35" ht="12.75" x14ac:dyDescent="0.2">
      <c r="A21" s="29" t="s">
        <v>28</v>
      </c>
      <c r="B21" s="29" t="s">
        <v>67</v>
      </c>
      <c r="C21" s="25">
        <v>12315771419.159992</v>
      </c>
      <c r="D21" s="25">
        <v>375867997.06999999</v>
      </c>
      <c r="E21" s="25">
        <v>11939903422.089998</v>
      </c>
      <c r="F21" s="25">
        <v>11939903422.09</v>
      </c>
      <c r="G21" s="25">
        <v>0</v>
      </c>
      <c r="H21" s="26">
        <v>40178986.960000001</v>
      </c>
      <c r="I21" s="26">
        <v>0</v>
      </c>
      <c r="J21" s="26">
        <v>0</v>
      </c>
      <c r="K21" s="26">
        <v>11062142530</v>
      </c>
      <c r="L21" s="26"/>
      <c r="M21" s="26"/>
      <c r="N21" s="26">
        <v>837581905.13</v>
      </c>
      <c r="O21" s="19"/>
      <c r="AD21" s="5"/>
      <c r="AE21" s="5"/>
      <c r="AF21" s="5"/>
      <c r="AG21" s="5"/>
      <c r="AH21" s="5"/>
      <c r="AI21" s="5"/>
    </row>
    <row r="22" spans="1:35" ht="11.25" customHeight="1" x14ac:dyDescent="0.2">
      <c r="A22" s="29" t="s">
        <v>29</v>
      </c>
      <c r="B22" s="29" t="s">
        <v>68</v>
      </c>
      <c r="C22" s="25">
        <v>1110125312.4500003</v>
      </c>
      <c r="D22" s="25">
        <v>28685563.620000001</v>
      </c>
      <c r="E22" s="25">
        <v>1081439748.8299999</v>
      </c>
      <c r="F22" s="25">
        <v>1081439748.8299999</v>
      </c>
      <c r="G22" s="25">
        <v>0</v>
      </c>
      <c r="H22" s="26">
        <v>0</v>
      </c>
      <c r="I22" s="26">
        <v>0</v>
      </c>
      <c r="J22" s="26">
        <v>0</v>
      </c>
      <c r="K22" s="26">
        <v>282529082</v>
      </c>
      <c r="L22" s="26"/>
      <c r="M22" s="26"/>
      <c r="N22" s="26">
        <v>798910666.83000004</v>
      </c>
      <c r="O22" s="24"/>
      <c r="AD22" s="5"/>
      <c r="AE22" s="5"/>
      <c r="AF22" s="5"/>
      <c r="AG22" s="5"/>
      <c r="AH22" s="5"/>
      <c r="AI22" s="5"/>
    </row>
    <row r="23" spans="1:35" ht="12.75" x14ac:dyDescent="0.2">
      <c r="A23" s="29" t="s">
        <v>30</v>
      </c>
      <c r="B23" s="29" t="s">
        <v>31</v>
      </c>
      <c r="C23" s="25">
        <v>151143983328.24954</v>
      </c>
      <c r="D23" s="25">
        <v>7178132505.0700083</v>
      </c>
      <c r="E23" s="25">
        <v>143965850823.18021</v>
      </c>
      <c r="F23" s="25">
        <v>143529060467.92999</v>
      </c>
      <c r="G23" s="25">
        <v>0</v>
      </c>
      <c r="H23" s="26">
        <v>0</v>
      </c>
      <c r="I23" s="26">
        <v>0</v>
      </c>
      <c r="J23" s="26">
        <v>0</v>
      </c>
      <c r="K23" s="26">
        <v>108736728697</v>
      </c>
      <c r="L23" s="26"/>
      <c r="M23" s="26"/>
      <c r="N23" s="26">
        <v>34792331770.93</v>
      </c>
      <c r="O23" s="24"/>
      <c r="AD23" s="5"/>
      <c r="AE23" s="5"/>
      <c r="AF23" s="5"/>
      <c r="AG23" s="5"/>
      <c r="AH23" s="5"/>
      <c r="AI23" s="5"/>
    </row>
    <row r="24" spans="1:35" ht="12.75" x14ac:dyDescent="0.2">
      <c r="A24" s="29" t="s">
        <v>32</v>
      </c>
      <c r="B24" s="29" t="s">
        <v>69</v>
      </c>
      <c r="C24" s="25">
        <v>160629356016.1001</v>
      </c>
      <c r="D24" s="25">
        <v>6046701800.989974</v>
      </c>
      <c r="E24" s="25">
        <v>154582654215.10959</v>
      </c>
      <c r="F24" s="25">
        <v>154443058914.54001</v>
      </c>
      <c r="G24" s="25">
        <v>0</v>
      </c>
      <c r="H24" s="26">
        <v>0</v>
      </c>
      <c r="I24" s="26">
        <v>0</v>
      </c>
      <c r="J24" s="26">
        <v>0</v>
      </c>
      <c r="K24" s="26">
        <v>105020782993</v>
      </c>
      <c r="L24" s="26"/>
      <c r="M24" s="26"/>
      <c r="N24" s="26">
        <v>49422275921.540001</v>
      </c>
      <c r="O24" s="24"/>
      <c r="AD24" s="5"/>
      <c r="AE24" s="5"/>
      <c r="AF24" s="5"/>
      <c r="AG24" s="5"/>
      <c r="AH24" s="5"/>
      <c r="AI24" s="5"/>
    </row>
    <row r="25" spans="1:35" ht="12.75" x14ac:dyDescent="0.2">
      <c r="A25" s="29" t="s">
        <v>33</v>
      </c>
      <c r="B25" s="29" t="s">
        <v>70</v>
      </c>
      <c r="C25" s="25">
        <v>41603940408.080048</v>
      </c>
      <c r="D25" s="25">
        <v>1890632177.7099984</v>
      </c>
      <c r="E25" s="25">
        <v>39713308230.369987</v>
      </c>
      <c r="F25" s="25">
        <v>39671328717.900002</v>
      </c>
      <c r="G25" s="25">
        <v>1897.99</v>
      </c>
      <c r="H25" s="26">
        <v>0</v>
      </c>
      <c r="I25" s="26">
        <v>0</v>
      </c>
      <c r="J25" s="26">
        <v>0</v>
      </c>
      <c r="K25" s="26">
        <v>1505391806</v>
      </c>
      <c r="L25" s="26"/>
      <c r="M25" s="26"/>
      <c r="N25" s="26">
        <v>38165935013.910004</v>
      </c>
      <c r="O25" s="19"/>
      <c r="AD25" s="5"/>
      <c r="AE25" s="5"/>
      <c r="AF25" s="5"/>
      <c r="AG25" s="5"/>
      <c r="AH25" s="5"/>
      <c r="AI25" s="5"/>
    </row>
    <row r="26" spans="1:35" ht="12.75" x14ac:dyDescent="0.2">
      <c r="A26" s="29" t="s">
        <v>34</v>
      </c>
      <c r="B26" s="29" t="s">
        <v>71</v>
      </c>
      <c r="C26" s="25">
        <v>82221584756.120087</v>
      </c>
      <c r="D26" s="25">
        <v>6843167017.9100027</v>
      </c>
      <c r="E26" s="25">
        <v>75378417738.210129</v>
      </c>
      <c r="F26" s="25">
        <v>74340970500.470001</v>
      </c>
      <c r="G26" s="25">
        <v>0</v>
      </c>
      <c r="H26" s="26">
        <v>0</v>
      </c>
      <c r="I26" s="26">
        <v>0</v>
      </c>
      <c r="J26" s="26">
        <v>0</v>
      </c>
      <c r="K26" s="26">
        <v>53573693800</v>
      </c>
      <c r="L26" s="26"/>
      <c r="M26" s="26"/>
      <c r="N26" s="26">
        <v>20767276700.470001</v>
      </c>
      <c r="O26" s="19"/>
      <c r="AD26" s="5"/>
      <c r="AE26" s="5"/>
      <c r="AF26" s="5"/>
      <c r="AG26" s="5"/>
      <c r="AH26" s="5"/>
      <c r="AI26" s="5"/>
    </row>
    <row r="27" spans="1:35" ht="12.75" x14ac:dyDescent="0.2">
      <c r="A27" s="29" t="s">
        <v>35</v>
      </c>
      <c r="B27" s="29" t="s">
        <v>72</v>
      </c>
      <c r="C27" s="25">
        <v>7288090275.8100014</v>
      </c>
      <c r="D27" s="25">
        <v>226972317.50000003</v>
      </c>
      <c r="E27" s="25">
        <v>7061117958.3100004</v>
      </c>
      <c r="F27" s="25">
        <v>7059401363.1899996</v>
      </c>
      <c r="G27" s="25">
        <v>71074.5</v>
      </c>
      <c r="H27" s="26">
        <v>0</v>
      </c>
      <c r="I27" s="26">
        <v>0</v>
      </c>
      <c r="J27" s="26">
        <v>0</v>
      </c>
      <c r="K27" s="26">
        <v>4542782836</v>
      </c>
      <c r="L27" s="26"/>
      <c r="M27" s="26"/>
      <c r="N27" s="26">
        <v>2516547452.6900001</v>
      </c>
      <c r="O27" s="19"/>
      <c r="AD27" s="5"/>
      <c r="AE27" s="5"/>
      <c r="AF27" s="5"/>
      <c r="AG27" s="5"/>
      <c r="AH27" s="5"/>
      <c r="AI27" s="5"/>
    </row>
    <row r="28" spans="1:35" ht="12.75" x14ac:dyDescent="0.2">
      <c r="A28" s="29" t="s">
        <v>36</v>
      </c>
      <c r="B28" s="29" t="s">
        <v>73</v>
      </c>
      <c r="C28" s="25">
        <v>101197768746.55997</v>
      </c>
      <c r="D28" s="25">
        <v>6027523188.5299883</v>
      </c>
      <c r="E28" s="25">
        <v>95170245558.030136</v>
      </c>
      <c r="F28" s="25">
        <v>95154641564.550003</v>
      </c>
      <c r="G28" s="25">
        <v>219544997.12</v>
      </c>
      <c r="H28" s="26">
        <v>0</v>
      </c>
      <c r="I28" s="26">
        <v>0</v>
      </c>
      <c r="J28" s="26">
        <v>0</v>
      </c>
      <c r="K28" s="26">
        <v>52231214054</v>
      </c>
      <c r="L28" s="26"/>
      <c r="M28" s="26"/>
      <c r="N28" s="26">
        <v>42703882513.43</v>
      </c>
      <c r="O28" s="24"/>
      <c r="P28" s="6"/>
      <c r="Q28" s="7"/>
      <c r="AD28" s="5"/>
      <c r="AE28" s="5"/>
      <c r="AF28" s="5"/>
      <c r="AG28" s="5"/>
      <c r="AH28" s="5"/>
      <c r="AI28" s="5"/>
    </row>
    <row r="29" spans="1:35" ht="12.75" x14ac:dyDescent="0.2">
      <c r="A29" s="29" t="s">
        <v>37</v>
      </c>
      <c r="B29" s="29" t="s">
        <v>74</v>
      </c>
      <c r="C29" s="25">
        <v>17819852165.77002</v>
      </c>
      <c r="D29" s="25">
        <v>1216847869.8400009</v>
      </c>
      <c r="E29" s="25">
        <v>16603004295.929977</v>
      </c>
      <c r="F29" s="25">
        <v>16600746652.290001</v>
      </c>
      <c r="G29" s="25">
        <v>0</v>
      </c>
      <c r="H29" s="26">
        <v>0</v>
      </c>
      <c r="I29" s="26">
        <v>0</v>
      </c>
      <c r="J29" s="26">
        <v>0</v>
      </c>
      <c r="K29" s="26">
        <v>11522878622</v>
      </c>
      <c r="L29" s="26"/>
      <c r="M29" s="26"/>
      <c r="N29" s="26">
        <v>5077868030.29</v>
      </c>
      <c r="O29" s="19"/>
      <c r="AD29" s="5"/>
      <c r="AE29" s="5"/>
      <c r="AF29" s="5"/>
      <c r="AG29" s="5"/>
      <c r="AH29" s="5"/>
      <c r="AI29" s="5"/>
    </row>
    <row r="30" spans="1:35" ht="11.25" customHeight="1" x14ac:dyDescent="0.2">
      <c r="A30" s="29" t="s">
        <v>38</v>
      </c>
      <c r="B30" s="29" t="s">
        <v>39</v>
      </c>
      <c r="C30" s="25">
        <v>146748511562.73001</v>
      </c>
      <c r="D30" s="25">
        <v>4524517349.0899973</v>
      </c>
      <c r="E30" s="25">
        <v>142223994213.63971</v>
      </c>
      <c r="F30" s="25">
        <v>142221783853.48001</v>
      </c>
      <c r="G30" s="25">
        <v>57882222.329999998</v>
      </c>
      <c r="H30" s="26">
        <v>486111936.36000001</v>
      </c>
      <c r="I30" s="26">
        <v>0</v>
      </c>
      <c r="J30" s="26">
        <v>0</v>
      </c>
      <c r="K30" s="26">
        <v>116412580888</v>
      </c>
      <c r="L30" s="26"/>
      <c r="M30" s="26"/>
      <c r="N30" s="26">
        <v>25265208806.790001</v>
      </c>
      <c r="O30" s="24"/>
      <c r="AD30" s="5"/>
      <c r="AE30" s="5"/>
      <c r="AF30" s="5"/>
      <c r="AG30" s="5"/>
      <c r="AH30" s="5"/>
      <c r="AI30" s="5"/>
    </row>
    <row r="31" spans="1:35" ht="12.75" x14ac:dyDescent="0.2">
      <c r="A31" s="29" t="s">
        <v>40</v>
      </c>
      <c r="B31" s="29" t="s">
        <v>75</v>
      </c>
      <c r="C31" s="25">
        <v>176507473579.82974</v>
      </c>
      <c r="D31" s="25">
        <v>9311589193.4999733</v>
      </c>
      <c r="E31" s="25">
        <v>167195884386.3298</v>
      </c>
      <c r="F31" s="25">
        <v>166890173937.92001</v>
      </c>
      <c r="G31" s="25">
        <v>0</v>
      </c>
      <c r="H31" s="26">
        <v>0</v>
      </c>
      <c r="I31" s="26">
        <v>0</v>
      </c>
      <c r="J31" s="26">
        <v>0</v>
      </c>
      <c r="K31" s="26">
        <v>21799364712</v>
      </c>
      <c r="L31" s="26"/>
      <c r="M31" s="26"/>
      <c r="N31" s="26">
        <v>145090809225.92001</v>
      </c>
      <c r="O31" s="19"/>
      <c r="AD31" s="5"/>
      <c r="AE31" s="5"/>
      <c r="AF31" s="5"/>
      <c r="AG31" s="5"/>
      <c r="AH31" s="5"/>
      <c r="AI31" s="5"/>
    </row>
    <row r="32" spans="1:35" ht="12.75" x14ac:dyDescent="0.2">
      <c r="A32" s="29" t="s">
        <v>41</v>
      </c>
      <c r="B32" s="29" t="s">
        <v>42</v>
      </c>
      <c r="C32" s="25">
        <v>194082168395.51996</v>
      </c>
      <c r="D32" s="25">
        <v>5010617127.810008</v>
      </c>
      <c r="E32" s="25">
        <v>189071551267.7099</v>
      </c>
      <c r="F32" s="25">
        <v>185730069237.41</v>
      </c>
      <c r="G32" s="25">
        <v>0</v>
      </c>
      <c r="H32" s="26">
        <v>702098124.19000006</v>
      </c>
      <c r="I32" s="26">
        <v>0</v>
      </c>
      <c r="J32" s="26">
        <v>0</v>
      </c>
      <c r="K32" s="26">
        <v>169037113462</v>
      </c>
      <c r="L32" s="26"/>
      <c r="M32" s="26"/>
      <c r="N32" s="26">
        <v>15990857651.219999</v>
      </c>
      <c r="O32" s="19"/>
      <c r="AD32" s="5"/>
      <c r="AE32" s="5"/>
      <c r="AF32" s="5"/>
      <c r="AG32" s="5"/>
      <c r="AH32" s="5"/>
      <c r="AI32" s="5"/>
    </row>
    <row r="33" spans="1:35" ht="12.75" x14ac:dyDescent="0.2">
      <c r="A33" s="29" t="s">
        <v>43</v>
      </c>
      <c r="B33" s="29" t="s">
        <v>75</v>
      </c>
      <c r="C33" s="25">
        <v>480736459072.04254</v>
      </c>
      <c r="D33" s="25">
        <v>13199978618.910028</v>
      </c>
      <c r="E33" s="25">
        <v>467536480453.12939</v>
      </c>
      <c r="F33" s="25">
        <v>467260401631.67999</v>
      </c>
      <c r="G33" s="25">
        <v>0</v>
      </c>
      <c r="H33" s="26">
        <v>939330086.67999995</v>
      </c>
      <c r="I33" s="26">
        <v>0</v>
      </c>
      <c r="J33" s="26">
        <v>0</v>
      </c>
      <c r="K33" s="26">
        <v>290328187143</v>
      </c>
      <c r="L33" s="26"/>
      <c r="M33" s="26"/>
      <c r="N33" s="26">
        <v>175992884402</v>
      </c>
      <c r="O33" s="19"/>
      <c r="AD33" s="5"/>
      <c r="AE33" s="5"/>
      <c r="AF33" s="5"/>
      <c r="AG33" s="5"/>
      <c r="AH33" s="5"/>
      <c r="AI33" s="5"/>
    </row>
    <row r="34" spans="1:35" ht="12.75" x14ac:dyDescent="0.2">
      <c r="A34" s="29" t="s">
        <v>44</v>
      </c>
      <c r="B34" s="29" t="s">
        <v>59</v>
      </c>
      <c r="C34" s="25">
        <v>2651288308.3399982</v>
      </c>
      <c r="D34" s="28">
        <v>292257694.37000018</v>
      </c>
      <c r="E34" s="25">
        <v>2359030613.9699988</v>
      </c>
      <c r="F34" s="25">
        <v>2352266774.6799998</v>
      </c>
      <c r="G34" s="25">
        <v>9169382.1799999997</v>
      </c>
      <c r="H34" s="26">
        <v>0</v>
      </c>
      <c r="I34" s="26">
        <v>0</v>
      </c>
      <c r="J34" s="26">
        <v>0</v>
      </c>
      <c r="K34" s="26">
        <v>2208891098</v>
      </c>
      <c r="L34" s="26"/>
      <c r="M34" s="26"/>
      <c r="N34" s="26">
        <v>134206294.5</v>
      </c>
      <c r="O34" s="19"/>
      <c r="AD34" s="5"/>
      <c r="AE34" s="5"/>
      <c r="AF34" s="5"/>
      <c r="AG34" s="5"/>
      <c r="AH34" s="5"/>
      <c r="AI34" s="5"/>
    </row>
    <row r="35" spans="1:35" ht="11.25" customHeight="1" x14ac:dyDescent="0.2">
      <c r="A35" s="29" t="s">
        <v>45</v>
      </c>
      <c r="B35" s="29" t="s">
        <v>76</v>
      </c>
      <c r="C35" s="25">
        <v>2159625169.9599996</v>
      </c>
      <c r="D35" s="25">
        <v>75296496.159999982</v>
      </c>
      <c r="E35" s="25">
        <v>2084328673.8</v>
      </c>
      <c r="F35" s="25">
        <v>2084328673.8</v>
      </c>
      <c r="G35" s="25">
        <v>0</v>
      </c>
      <c r="H35" s="26">
        <v>0</v>
      </c>
      <c r="I35" s="26">
        <v>0</v>
      </c>
      <c r="J35" s="26">
        <v>0</v>
      </c>
      <c r="K35" s="26">
        <v>395769922</v>
      </c>
      <c r="L35" s="26"/>
      <c r="M35" s="26"/>
      <c r="N35" s="26">
        <v>1688558751.8</v>
      </c>
      <c r="O35" s="24"/>
      <c r="AD35" s="5"/>
      <c r="AE35" s="5"/>
      <c r="AF35" s="5"/>
      <c r="AG35" s="5"/>
      <c r="AH35" s="5"/>
      <c r="AI35" s="5"/>
    </row>
    <row r="36" spans="1:35" ht="11.25" customHeight="1" x14ac:dyDescent="0.2">
      <c r="A36" s="29" t="s">
        <v>60</v>
      </c>
      <c r="B36" s="29" t="s">
        <v>77</v>
      </c>
      <c r="C36" s="25">
        <v>2113725.21</v>
      </c>
      <c r="D36" s="25">
        <v>287355.39</v>
      </c>
      <c r="E36" s="25">
        <v>1826369.8199999998</v>
      </c>
      <c r="F36" s="25">
        <v>1826369.82</v>
      </c>
      <c r="G36" s="25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26">
        <v>1826369.82</v>
      </c>
      <c r="O36" s="24"/>
      <c r="AD36" s="5"/>
      <c r="AE36" s="5"/>
      <c r="AF36" s="5"/>
      <c r="AG36" s="5"/>
      <c r="AH36" s="5"/>
      <c r="AI36" s="5"/>
    </row>
    <row r="37" spans="1:35" ht="11.25" customHeight="1" x14ac:dyDescent="0.2">
      <c r="A37" s="29" t="s">
        <v>46</v>
      </c>
      <c r="B37" s="29" t="s">
        <v>55</v>
      </c>
      <c r="C37" s="25">
        <v>1958978587.8799992</v>
      </c>
      <c r="D37" s="25">
        <v>216215704.0499998</v>
      </c>
      <c r="E37" s="25">
        <v>1742762883.8299994</v>
      </c>
      <c r="F37" s="25">
        <v>1741647445.1099999</v>
      </c>
      <c r="G37" s="25">
        <v>0</v>
      </c>
      <c r="H37" s="26">
        <v>0</v>
      </c>
      <c r="I37" s="26">
        <v>0</v>
      </c>
      <c r="J37" s="26">
        <v>0</v>
      </c>
      <c r="K37" s="26">
        <v>238595181</v>
      </c>
      <c r="L37" s="26"/>
      <c r="M37" s="26"/>
      <c r="N37" s="26">
        <v>1503052264.1099999</v>
      </c>
      <c r="O37" s="24"/>
      <c r="AD37" s="5"/>
      <c r="AE37" s="5"/>
      <c r="AF37" s="5"/>
      <c r="AG37" s="5"/>
      <c r="AH37" s="5"/>
      <c r="AI37" s="5"/>
    </row>
    <row r="38" spans="1:35" ht="12.75" x14ac:dyDescent="0.2">
      <c r="A38" s="29" t="s">
        <v>47</v>
      </c>
      <c r="B38" s="29" t="s">
        <v>59</v>
      </c>
      <c r="C38" s="25">
        <v>357536659804.37994</v>
      </c>
      <c r="D38" s="25">
        <v>12165072942.510023</v>
      </c>
      <c r="E38" s="25">
        <v>345371586861.86993</v>
      </c>
      <c r="F38" s="25">
        <v>345052402586.89001</v>
      </c>
      <c r="G38" s="25">
        <v>3449833606.52</v>
      </c>
      <c r="H38" s="26">
        <v>1128380169.52</v>
      </c>
      <c r="I38" s="26">
        <v>0</v>
      </c>
      <c r="J38" s="26">
        <v>919513444.40999997</v>
      </c>
      <c r="K38" s="26">
        <v>170174804617</v>
      </c>
      <c r="L38" s="26"/>
      <c r="M38" s="26"/>
      <c r="N38" s="26">
        <v>169379870749.44</v>
      </c>
      <c r="O38" s="19"/>
      <c r="AD38" s="5"/>
      <c r="AE38" s="5"/>
      <c r="AF38" s="5"/>
      <c r="AG38" s="5"/>
      <c r="AH38" s="5"/>
      <c r="AI38" s="5"/>
    </row>
    <row r="39" spans="1:35" ht="112.5" customHeight="1" x14ac:dyDescent="0.2">
      <c r="A39" s="29" t="s">
        <v>48</v>
      </c>
      <c r="B39" s="29" t="s">
        <v>49</v>
      </c>
      <c r="C39" s="25">
        <v>184487243372.76028</v>
      </c>
      <c r="D39" s="25">
        <v>4772442735.9800034</v>
      </c>
      <c r="E39" s="25">
        <v>179714800636.78024</v>
      </c>
      <c r="F39" s="25">
        <v>179705139290.82001</v>
      </c>
      <c r="G39" s="25">
        <v>1251198516.72</v>
      </c>
      <c r="H39" s="26">
        <v>800337954.96000004</v>
      </c>
      <c r="I39" s="26">
        <v>0</v>
      </c>
      <c r="J39" s="26">
        <v>0</v>
      </c>
      <c r="K39" s="26">
        <v>0</v>
      </c>
      <c r="L39" s="32">
        <f>122853461229+35397475876.33+2041766121.19</f>
        <v>160292703226.52002</v>
      </c>
      <c r="M39" s="35" t="s">
        <v>84</v>
      </c>
      <c r="N39" s="32">
        <f>177653602819.14-L39</f>
        <v>17360899592.619995</v>
      </c>
      <c r="O39" s="19" t="s">
        <v>85</v>
      </c>
      <c r="AD39" s="5"/>
      <c r="AE39" s="5"/>
      <c r="AF39" s="5"/>
      <c r="AG39" s="5"/>
      <c r="AH39" s="5"/>
      <c r="AI39" s="5"/>
    </row>
    <row r="40" spans="1:35" ht="22.5" x14ac:dyDescent="0.2">
      <c r="A40" s="29" t="s">
        <v>50</v>
      </c>
      <c r="B40" s="29" t="s">
        <v>51</v>
      </c>
      <c r="C40" s="25">
        <v>327248008.04999977</v>
      </c>
      <c r="D40" s="25">
        <v>304908733.87999976</v>
      </c>
      <c r="E40" s="25">
        <v>22339274.169999979</v>
      </c>
      <c r="F40" s="25">
        <v>22332823.57</v>
      </c>
      <c r="G40" s="25">
        <v>0</v>
      </c>
      <c r="H40" s="26">
        <v>0</v>
      </c>
      <c r="I40" s="26">
        <v>0</v>
      </c>
      <c r="J40" s="26">
        <v>0</v>
      </c>
      <c r="K40" s="26">
        <v>0</v>
      </c>
      <c r="L40" s="26"/>
      <c r="M40" s="26"/>
      <c r="N40" s="26">
        <v>22332823.57</v>
      </c>
      <c r="O40" s="19" t="s">
        <v>61</v>
      </c>
      <c r="AD40" s="5"/>
      <c r="AE40" s="5"/>
      <c r="AF40" s="5"/>
      <c r="AG40" s="5"/>
      <c r="AH40" s="5"/>
      <c r="AI40" s="5"/>
    </row>
    <row r="41" spans="1:35" s="33" customFormat="1" ht="123.75" x14ac:dyDescent="0.2">
      <c r="A41" s="29" t="s">
        <v>52</v>
      </c>
      <c r="B41" s="29" t="s">
        <v>53</v>
      </c>
      <c r="C41" s="25">
        <v>211183704109.3598</v>
      </c>
      <c r="D41" s="25">
        <v>6246618846.8299942</v>
      </c>
      <c r="E41" s="25">
        <v>204937085262.52963</v>
      </c>
      <c r="F41" s="25">
        <v>204917477276.92999</v>
      </c>
      <c r="G41" s="25">
        <v>8688179691.1000004</v>
      </c>
      <c r="H41" s="26">
        <v>808595187.53999996</v>
      </c>
      <c r="I41" s="26">
        <v>0</v>
      </c>
      <c r="J41" s="26">
        <v>0</v>
      </c>
      <c r="K41" s="26">
        <v>0</v>
      </c>
      <c r="L41" s="32">
        <f>168510845988+2818961080.54</f>
        <v>171329807068.54001</v>
      </c>
      <c r="M41" s="35" t="s">
        <v>81</v>
      </c>
      <c r="N41" s="26">
        <f>195420702398.29-L41</f>
        <v>24090895329.75</v>
      </c>
      <c r="O41" s="19" t="s">
        <v>82</v>
      </c>
      <c r="AD41" s="34"/>
      <c r="AE41" s="34"/>
      <c r="AF41" s="34"/>
      <c r="AG41" s="34"/>
      <c r="AH41" s="34"/>
      <c r="AI41" s="34"/>
    </row>
    <row r="42" spans="1:35" ht="12.75" x14ac:dyDescent="0.2">
      <c r="A42" s="29" t="s">
        <v>54</v>
      </c>
      <c r="B42" s="29" t="s">
        <v>55</v>
      </c>
      <c r="C42" s="25">
        <v>269247202175.06967</v>
      </c>
      <c r="D42" s="25">
        <v>8105152817.8500175</v>
      </c>
      <c r="E42" s="25">
        <v>261142049357.21973</v>
      </c>
      <c r="F42" s="25">
        <v>260996718442.57001</v>
      </c>
      <c r="G42" s="25">
        <v>0</v>
      </c>
      <c r="H42" s="26">
        <v>896260186.94000006</v>
      </c>
      <c r="I42" s="26">
        <v>0</v>
      </c>
      <c r="J42" s="26">
        <v>0</v>
      </c>
      <c r="K42" s="26">
        <v>74257631344</v>
      </c>
      <c r="L42" s="26"/>
      <c r="M42" s="26"/>
      <c r="N42" s="36">
        <v>185842826911.63</v>
      </c>
      <c r="O42" s="19"/>
      <c r="P42" s="10"/>
      <c r="AD42" s="5"/>
      <c r="AE42" s="5"/>
      <c r="AF42" s="5"/>
      <c r="AG42" s="5"/>
      <c r="AH42" s="5"/>
      <c r="AI42" s="5"/>
    </row>
    <row r="43" spans="1:35" ht="13.5" customHeight="1" x14ac:dyDescent="0.2">
      <c r="A43" s="38" t="s">
        <v>56</v>
      </c>
      <c r="B43" s="38"/>
      <c r="C43" s="27">
        <f t="shared" ref="C43:N43" si="0">SUM(C12:C42)</f>
        <v>3002962593774.6021</v>
      </c>
      <c r="D43" s="27">
        <f t="shared" si="0"/>
        <v>107918685070.46001</v>
      </c>
      <c r="E43" s="27">
        <f t="shared" si="0"/>
        <v>2895043908704.1382</v>
      </c>
      <c r="F43" s="27">
        <f t="shared" si="0"/>
        <v>2888452072301.4297</v>
      </c>
      <c r="G43" s="27">
        <f t="shared" si="0"/>
        <v>16658370259.34</v>
      </c>
      <c r="H43" s="27">
        <f t="shared" si="0"/>
        <v>7113290252.6599998</v>
      </c>
      <c r="I43" s="27">
        <f t="shared" si="0"/>
        <v>520015293</v>
      </c>
      <c r="J43" s="27">
        <f t="shared" si="0"/>
        <v>919513444.40999997</v>
      </c>
      <c r="K43" s="27">
        <f t="shared" si="0"/>
        <v>1439972147818</v>
      </c>
      <c r="L43" s="27">
        <f>SUM(L12:L42)</f>
        <v>351948630720.81006</v>
      </c>
      <c r="M43" s="27"/>
      <c r="N43" s="37">
        <f t="shared" si="0"/>
        <v>1071320104513.2098</v>
      </c>
      <c r="O43" s="22"/>
      <c r="AD43" s="5"/>
      <c r="AE43" s="5"/>
      <c r="AF43" s="5"/>
      <c r="AG43" s="5"/>
      <c r="AH43" s="5"/>
      <c r="AI43" s="5"/>
    </row>
    <row r="44" spans="1:35" ht="13.5" customHeight="1" x14ac:dyDescent="0.25">
      <c r="A44" s="11"/>
      <c r="B44" s="11"/>
      <c r="C44" s="20"/>
      <c r="D44" s="20"/>
      <c r="E44" s="21"/>
      <c r="F44" s="20"/>
      <c r="G44" s="20"/>
      <c r="H44" s="20"/>
      <c r="I44" s="20"/>
      <c r="J44" s="20"/>
      <c r="K44" s="20"/>
      <c r="L44" s="20"/>
      <c r="M44" s="20"/>
      <c r="N44" s="20"/>
      <c r="AD44" s="5"/>
      <c r="AE44" s="5"/>
      <c r="AF44" s="5"/>
      <c r="AG44" s="5"/>
      <c r="AH44" s="5"/>
      <c r="AI44" s="5"/>
    </row>
    <row r="45" spans="1:35" x14ac:dyDescent="0.2">
      <c r="A45" s="3" t="s">
        <v>57</v>
      </c>
    </row>
    <row r="50" spans="7:7" x14ac:dyDescent="0.2">
      <c r="G50" s="17"/>
    </row>
  </sheetData>
  <sortState xmlns:xlrd2="http://schemas.microsoft.com/office/spreadsheetml/2017/richdata2" ref="A13:O47">
    <sortCondition ref="A13:A47"/>
  </sortState>
  <mergeCells count="7">
    <mergeCell ref="A43:B43"/>
    <mergeCell ref="O10:O11"/>
    <mergeCell ref="A6:O6"/>
    <mergeCell ref="C10:E10"/>
    <mergeCell ref="F10:N10"/>
    <mergeCell ref="A10:A11"/>
    <mergeCell ref="B10:B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7</szdw>
  </documentManagement>
</p:properties>
</file>

<file path=customXml/itemProps1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a904e863-f9c3-44e7-be1b-41a106896d87"/>
    <ds:schemaRef ds:uri="http://purl.org/dc/elements/1.1/"/>
    <ds:schemaRef ds:uri="http://www.w3.org/XML/1998/namespace"/>
    <ds:schemaRef ds:uri="http://purl.org/dc/dcmitype/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 Proces</vt:lpstr>
      <vt:lpstr>'Certificacion Giro A EPS Proces'!Área_de_impresión</vt:lpstr>
      <vt:lpstr>'Certificacion Giro A EPS Proces'!Títulos_a_imprimir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2023-10-03T16:52:51Z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